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год\п. 20\10\п 199 от 22.10.20\"/>
    </mc:Choice>
  </mc:AlternateContent>
  <bookViews>
    <workbookView xWindow="120" yWindow="45" windowWidth="15570" windowHeight="11955"/>
  </bookViews>
  <sheets>
    <sheet name="Лист1 (2)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2" i="4" l="1"/>
  <c r="E21" i="4"/>
  <c r="E43" i="4"/>
  <c r="D37" i="4"/>
  <c r="C37" i="4"/>
  <c r="C88" i="4"/>
  <c r="C96" i="4" s="1"/>
  <c r="E58" i="4"/>
  <c r="E38" i="4"/>
  <c r="D56" i="4"/>
  <c r="D70" i="4"/>
  <c r="E60" i="4"/>
  <c r="E59" i="4"/>
  <c r="E57" i="4"/>
  <c r="C56" i="4"/>
  <c r="E28" i="4"/>
  <c r="D19" i="4"/>
  <c r="C19" i="4"/>
  <c r="D31" i="4"/>
  <c r="C31" i="4"/>
  <c r="D75" i="4"/>
  <c r="C75" i="4"/>
  <c r="D61" i="4"/>
  <c r="C61" i="4"/>
  <c r="E64" i="4"/>
  <c r="D88" i="4"/>
  <c r="D96" i="4" s="1"/>
  <c r="E39" i="4"/>
  <c r="E40" i="4"/>
  <c r="E42" i="4"/>
  <c r="E44" i="4"/>
  <c r="E45" i="4"/>
  <c r="E47" i="4"/>
  <c r="E48" i="4"/>
  <c r="E49" i="4"/>
  <c r="E51" i="4"/>
  <c r="E52" i="4"/>
  <c r="E53" i="4"/>
  <c r="E54" i="4"/>
  <c r="E55" i="4"/>
  <c r="E62" i="4"/>
  <c r="E63" i="4"/>
  <c r="E65" i="4"/>
  <c r="E66" i="4"/>
  <c r="C46" i="4"/>
  <c r="C50" i="4"/>
  <c r="C67" i="4"/>
  <c r="C70" i="4"/>
  <c r="C77" i="4"/>
  <c r="C80" i="4"/>
  <c r="C82" i="4"/>
  <c r="D46" i="4"/>
  <c r="D50" i="4"/>
  <c r="D67" i="4"/>
  <c r="E68" i="4"/>
  <c r="E69" i="4"/>
  <c r="E72" i="4"/>
  <c r="E73" i="4"/>
  <c r="E74" i="4"/>
  <c r="E76" i="4"/>
  <c r="D77" i="4"/>
  <c r="E78" i="4"/>
  <c r="E79" i="4"/>
  <c r="D80" i="4"/>
  <c r="E80" i="4" s="1"/>
  <c r="E81" i="4"/>
  <c r="D82" i="4"/>
  <c r="E83" i="4"/>
  <c r="E32" i="4"/>
  <c r="E29" i="4"/>
  <c r="E26" i="4"/>
  <c r="E25" i="4"/>
  <c r="E23" i="4"/>
  <c r="E22" i="4"/>
  <c r="E20" i="4"/>
  <c r="E82" i="4" l="1"/>
  <c r="D35" i="4"/>
  <c r="C35" i="4"/>
  <c r="E31" i="4"/>
  <c r="E19" i="4"/>
  <c r="E67" i="4"/>
  <c r="E46" i="4"/>
  <c r="E77" i="4"/>
  <c r="E70" i="4"/>
  <c r="E75" i="4"/>
  <c r="E61" i="4"/>
  <c r="E56" i="4"/>
  <c r="E50" i="4"/>
  <c r="D85" i="4"/>
  <c r="E37" i="4"/>
  <c r="C85" i="4"/>
  <c r="E35" i="4" l="1"/>
  <c r="E85" i="4"/>
</calcChain>
</file>

<file path=xl/sharedStrings.xml><?xml version="1.0" encoding="utf-8"?>
<sst xmlns="http://schemas.openxmlformats.org/spreadsheetml/2006/main" count="152" uniqueCount="150">
  <si>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</si>
  <si>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</si>
  <si>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</si>
  <si>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</si>
  <si>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</si>
  <si>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</si>
  <si>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</si>
  <si>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</si>
  <si>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</si>
  <si>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</si>
  <si>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</si>
  <si>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</si>
  <si>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</si>
  <si>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</si>
  <si>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</si>
  <si>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</si>
  <si>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</si>
  <si>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</si>
  <si>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</si>
  <si>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</si>
  <si>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</si>
  <si>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</si>
  <si>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</si>
  <si>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</si>
  <si>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</si>
  <si>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</si>
  <si>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</si>
  <si>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</si>
  <si>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</si>
  <si>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</si>
  <si>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</si>
  <si>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</si>
  <si>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</si>
  <si>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</si>
  <si>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</si>
  <si>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</si>
  <si>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</si>
  <si>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</si>
  <si>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</si>
  <si>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</si>
  <si>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</si>
  <si>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</si>
  <si>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</si>
  <si>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</si>
  <si>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</si>
  <si>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</si>
  <si>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</si>
  <si>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</si>
  <si>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</si>
  <si>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</si>
  <si>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</si>
  <si>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</si>
  <si>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</si>
  <si>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</si>
  <si>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</si>
  <si>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</si>
  <si>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</si>
  <si>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</si>
  <si>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</si>
  <si>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</si>
  <si>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</si>
  <si>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</si>
  <si>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</si>
  <si>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</si>
  <si>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</si>
  <si>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</si>
  <si>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</si>
  <si>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</si>
  <si>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</si>
  <si>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</si>
  <si>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</si>
  <si>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</si>
  <si>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</si>
  <si>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</si>
  <si>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</si>
  <si>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</si>
  <si>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</si>
  <si>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</si>
  <si>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</si>
  <si>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</si>
  <si>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</si>
  <si>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indexed="8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</si>
  <si>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</si>
  <si>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</si>
  <si>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</si>
  <si>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</si>
  <si>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</si>
  <si>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</si>
  <si>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</si>
  <si>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</si>
  <si>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</si>
  <si>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</si>
  <si>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</si>
  <si>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</si>
  <si>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</si>
  <si>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</si>
  <si>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</si>
  <si>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</si>
  <si>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</si>
  <si>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</si>
  <si>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</si>
  <si>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</si>
  <si>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</si>
  <si>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</si>
  <si>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</si>
  <si>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</si>
  <si>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</si>
  <si>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</si>
  <si>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</si>
  <si>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</si>
  <si>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</si>
  <si>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</si>
  <si>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</si>
  <si>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</si>
  <si>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</si>
  <si>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</si>
  <si>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</si>
  <si>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</si>
  <si>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</si>
  <si>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</si>
  <si>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</si>
  <si>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</si>
  <si>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</si>
  <si>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</si>
  <si>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</si>
  <si>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</si>
  <si>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</si>
  <si>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</si>
  <si>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</si>
  <si>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</si>
  <si>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</si>
  <si>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</si>
  <si>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>000 1030000000 0000 000</t>
  </si>
  <si>
    <t>Налоги на товары (работы, услуги), реализуемые на территории Российской Федерации</t>
  </si>
  <si>
    <t>0501</t>
  </si>
  <si>
    <t>0503</t>
  </si>
  <si>
    <t>Бдагоустройство</t>
  </si>
  <si>
    <t>0505</t>
  </si>
  <si>
    <t>Жилищное хозяйство</t>
  </si>
  <si>
    <t>Другие вопросы в области жилищно-коммунального хозяйства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</si>
  <si>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</si>
  <si>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</si>
  <si>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источники внутреннего финансирования дефицитов бюджетов</t>
  </si>
  <si>
    <t>0107</t>
  </si>
  <si>
    <t>Обеспечение проведения выборов и референдумов</t>
  </si>
  <si>
    <t>(ежеквартально, начиная с отчета на 1 апреля 2020 года)</t>
  </si>
  <si>
    <t xml:space="preserve">к Постановлению администрации Западнодвинского района </t>
  </si>
  <si>
    <t>за  9 месяцев 2020 г.»</t>
  </si>
  <si>
    <t>за январь - сентябрь 2020года</t>
  </si>
  <si>
    <t xml:space="preserve">Тверской области от 22.10.2020 г. № 199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</si>
</sst>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/>
    <xf numFmtId="0" fontId="5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B7" sqref="B7:E7"/>
    </sheetView>
  </sheetViews>
  <sheetFormatPr defaultRowHeight="15" x14ac:dyDescent="0.25"/>
  <cols>
    <col min="1" max="1" width="27.28515625" customWidth="1"/>
    <col min="2" max="2" width="36.42578125" customWidth="1"/>
    <col min="3" max="3" width="12.7109375" customWidth="1"/>
    <col min="4" max="4" width="11.7109375" customWidth="1"/>
    <col min="5" max="5" width="9.28515625" customWidth="1"/>
  </cols>
  <sheetData>
    <row r="1" spans="1:5" x14ac:dyDescent="0.25">
      <c r="B1" s="29" t="s">
        <v>117</v>
      </c>
      <c r="C1" s="29"/>
      <c r="D1" s="29"/>
      <c r="E1" s="29"/>
    </row>
    <row r="2" spans="1:5" ht="15.75" x14ac:dyDescent="0.25">
      <c r="A2" s="14"/>
      <c r="B2" s="29" t="s">
        <v>146</v>
      </c>
      <c r="C2" s="29"/>
      <c r="D2" s="29"/>
      <c r="E2" s="29"/>
    </row>
    <row r="3" spans="1:5" x14ac:dyDescent="0.25">
      <c r="B3" s="28" t="s">
        <v>149</v>
      </c>
      <c r="C3" s="28"/>
      <c r="D3" s="28"/>
      <c r="E3" s="28"/>
    </row>
    <row r="4" spans="1:5" x14ac:dyDescent="0.25">
      <c r="B4" s="28" t="s">
        <v>109</v>
      </c>
      <c r="C4" s="28"/>
      <c r="D4" s="28"/>
      <c r="E4" s="28"/>
    </row>
    <row r="5" spans="1:5" x14ac:dyDescent="0.25">
      <c r="B5" s="28" t="s">
        <v>110</v>
      </c>
      <c r="C5" s="28"/>
      <c r="D5" s="28"/>
      <c r="E5" s="28"/>
    </row>
    <row r="6" spans="1:5" x14ac:dyDescent="0.25">
      <c r="B6" s="28" t="s">
        <v>111</v>
      </c>
      <c r="C6" s="28"/>
      <c r="D6" s="28"/>
      <c r="E6" s="28"/>
    </row>
    <row r="7" spans="1:5" x14ac:dyDescent="0.25">
      <c r="B7" s="28" t="s">
        <v>147</v>
      </c>
      <c r="C7" s="28"/>
      <c r="D7" s="28"/>
      <c r="E7" s="28"/>
    </row>
    <row r="9" spans="1:5" ht="15.75" x14ac:dyDescent="0.25">
      <c r="B9" s="15" t="s">
        <v>105</v>
      </c>
    </row>
    <row r="10" spans="1:5" ht="15.75" x14ac:dyDescent="0.25">
      <c r="A10" s="27" t="s">
        <v>106</v>
      </c>
      <c r="B10" s="27"/>
      <c r="C10" s="27"/>
      <c r="D10" s="27"/>
    </row>
    <row r="11" spans="1:5" ht="15.75" x14ac:dyDescent="0.25">
      <c r="A11" s="27" t="s">
        <v>107</v>
      </c>
      <c r="B11" s="27"/>
      <c r="C11" s="27"/>
      <c r="D11" s="27"/>
    </row>
    <row r="12" spans="1:5" ht="15.75" x14ac:dyDescent="0.25">
      <c r="A12" s="27" t="s">
        <v>148</v>
      </c>
      <c r="B12" s="27"/>
      <c r="C12" s="27"/>
      <c r="D12" s="27"/>
    </row>
    <row r="13" spans="1:5" ht="15.75" x14ac:dyDescent="0.25">
      <c r="A13" s="27" t="s">
        <v>145</v>
      </c>
      <c r="B13" s="27"/>
      <c r="C13" s="27"/>
      <c r="D13" s="27"/>
    </row>
    <row r="14" spans="1:5" ht="15.75" x14ac:dyDescent="0.25">
      <c r="A14" s="15"/>
      <c r="B14" s="13" t="s">
        <v>108</v>
      </c>
      <c r="C14" s="15"/>
      <c r="D14" s="15"/>
    </row>
    <row r="16" spans="1:5" ht="94.5" customHeight="1" x14ac:dyDescent="0.25">
      <c r="A16" s="2" t="s">
        <v>81</v>
      </c>
      <c r="B16" s="1"/>
      <c r="C16" s="2" t="s">
        <v>80</v>
      </c>
      <c r="D16" s="2" t="s">
        <v>0</v>
      </c>
      <c r="E16" s="2" t="s">
        <v>1</v>
      </c>
    </row>
    <row r="17" spans="1: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 x14ac:dyDescent="0.25">
      <c r="A18" s="5"/>
      <c r="B18" s="6" t="s">
        <v>2</v>
      </c>
      <c r="C18" s="25"/>
      <c r="D18" s="25"/>
      <c r="E18" s="26"/>
    </row>
    <row r="19" spans="1:5" x14ac:dyDescent="0.25">
      <c r="A19" s="17" t="s">
        <v>3</v>
      </c>
      <c r="B19" s="7" t="s">
        <v>4</v>
      </c>
      <c r="C19" s="18">
        <f>C20+C21+C22+C23+C24+C25+C26+C27+C28+C29+C30</f>
        <v>141809</v>
      </c>
      <c r="D19" s="18">
        <f>D20+D21+D22+D23+D24+D25+D26+D27+D28+D29+D30</f>
        <v>99404.5</v>
      </c>
      <c r="E19" s="18">
        <f>D19/C19%</f>
        <v>70.097455027537038</v>
      </c>
    </row>
    <row r="20" spans="1:5" x14ac:dyDescent="0.25">
      <c r="A20" s="1" t="s">
        <v>5</v>
      </c>
      <c r="B20" s="3" t="s">
        <v>6</v>
      </c>
      <c r="C20" s="16">
        <v>106366.6</v>
      </c>
      <c r="D20" s="16">
        <v>76365.899999999994</v>
      </c>
      <c r="E20" s="16">
        <f>D20/C20%</f>
        <v>71.794999558131948</v>
      </c>
    </row>
    <row r="21" spans="1:5" ht="39" x14ac:dyDescent="0.25">
      <c r="A21" s="1" t="s">
        <v>132</v>
      </c>
      <c r="B21" s="3" t="s">
        <v>133</v>
      </c>
      <c r="C21" s="16">
        <v>15587.1</v>
      </c>
      <c r="D21" s="16">
        <v>11391.3</v>
      </c>
      <c r="E21" s="16">
        <f>D21/C21%</f>
        <v>73.081586696691488</v>
      </c>
    </row>
    <row r="22" spans="1:5" x14ac:dyDescent="0.25">
      <c r="A22" s="1" t="s">
        <v>7</v>
      </c>
      <c r="B22" s="3" t="s">
        <v>8</v>
      </c>
      <c r="C22" s="16">
        <v>6804.9</v>
      </c>
      <c r="D22" s="16">
        <v>4299.6000000000004</v>
      </c>
      <c r="E22" s="16">
        <f t="shared" ref="E22:E32" si="0">D22/C22%</f>
        <v>63.18388220253054</v>
      </c>
    </row>
    <row r="23" spans="1:5" x14ac:dyDescent="0.25">
      <c r="A23" s="1" t="s">
        <v>9</v>
      </c>
      <c r="B23" s="3" t="s">
        <v>10</v>
      </c>
      <c r="C23" s="16">
        <v>1221</v>
      </c>
      <c r="D23" s="16">
        <v>1036.9000000000001</v>
      </c>
      <c r="E23" s="16">
        <f t="shared" si="0"/>
        <v>84.922194922194919</v>
      </c>
    </row>
    <row r="24" spans="1:5" ht="33" hidden="1" customHeight="1" x14ac:dyDescent="0.25">
      <c r="A24" s="1" t="s">
        <v>11</v>
      </c>
      <c r="B24" s="3" t="s">
        <v>12</v>
      </c>
      <c r="C24" s="16"/>
      <c r="D24" s="16"/>
      <c r="E24" s="16">
        <v>0</v>
      </c>
    </row>
    <row r="25" spans="1:5" ht="39" x14ac:dyDescent="0.25">
      <c r="A25" s="1" t="s">
        <v>13</v>
      </c>
      <c r="B25" s="3" t="s">
        <v>14</v>
      </c>
      <c r="C25" s="16">
        <v>4786.7</v>
      </c>
      <c r="D25" s="16">
        <v>3802.5</v>
      </c>
      <c r="E25" s="16">
        <f t="shared" si="0"/>
        <v>79.438861846365981</v>
      </c>
    </row>
    <row r="26" spans="1:5" ht="26.25" x14ac:dyDescent="0.25">
      <c r="A26" s="1" t="s">
        <v>15</v>
      </c>
      <c r="B26" s="3" t="s">
        <v>16</v>
      </c>
      <c r="C26" s="16">
        <v>121.4</v>
      </c>
      <c r="D26" s="16">
        <v>47.5</v>
      </c>
      <c r="E26" s="16">
        <f t="shared" si="0"/>
        <v>39.126853377265242</v>
      </c>
    </row>
    <row r="27" spans="1:5" ht="26.25" x14ac:dyDescent="0.25">
      <c r="A27" s="1" t="s">
        <v>17</v>
      </c>
      <c r="B27" s="3" t="s">
        <v>18</v>
      </c>
      <c r="C27" s="16">
        <v>0</v>
      </c>
      <c r="D27" s="16">
        <v>57.1</v>
      </c>
      <c r="E27" s="16">
        <v>0</v>
      </c>
    </row>
    <row r="28" spans="1:5" ht="26.25" x14ac:dyDescent="0.25">
      <c r="A28" s="1" t="s">
        <v>19</v>
      </c>
      <c r="B28" s="3" t="s">
        <v>20</v>
      </c>
      <c r="C28" s="16">
        <v>6850</v>
      </c>
      <c r="D28" s="16">
        <v>1803.9</v>
      </c>
      <c r="E28" s="16">
        <f>D28/C28*100</f>
        <v>26.33430656934307</v>
      </c>
    </row>
    <row r="29" spans="1:5" x14ac:dyDescent="0.25">
      <c r="A29" s="1" t="s">
        <v>21</v>
      </c>
      <c r="B29" s="3" t="s">
        <v>22</v>
      </c>
      <c r="C29" s="16">
        <v>71.3</v>
      </c>
      <c r="D29" s="16">
        <v>599.79999999999995</v>
      </c>
      <c r="E29" s="16">
        <f t="shared" si="0"/>
        <v>841.23422159887798</v>
      </c>
    </row>
    <row r="30" spans="1:5" x14ac:dyDescent="0.25">
      <c r="A30" s="1" t="s">
        <v>23</v>
      </c>
      <c r="B30" s="3" t="s">
        <v>24</v>
      </c>
      <c r="C30" s="16">
        <v>0</v>
      </c>
      <c r="D30" s="16">
        <v>0</v>
      </c>
      <c r="E30" s="16">
        <v>0</v>
      </c>
    </row>
    <row r="31" spans="1:5" x14ac:dyDescent="0.25">
      <c r="A31" s="17" t="s">
        <v>25</v>
      </c>
      <c r="B31" s="7" t="s">
        <v>26</v>
      </c>
      <c r="C31" s="18">
        <f>C32+C33+C34</f>
        <v>247155.9</v>
      </c>
      <c r="D31" s="18">
        <f>D32+D33+D34</f>
        <v>172416</v>
      </c>
      <c r="E31" s="18">
        <f t="shared" si="0"/>
        <v>69.760017867265162</v>
      </c>
    </row>
    <row r="32" spans="1:5" ht="39" x14ac:dyDescent="0.25">
      <c r="A32" s="1" t="s">
        <v>27</v>
      </c>
      <c r="B32" s="3" t="s">
        <v>28</v>
      </c>
      <c r="C32" s="16">
        <v>247155.9</v>
      </c>
      <c r="D32" s="16">
        <v>176820.6</v>
      </c>
      <c r="E32" s="16">
        <f t="shared" si="0"/>
        <v>71.542131909454724</v>
      </c>
    </row>
    <row r="33" spans="1:5" ht="90" x14ac:dyDescent="0.25">
      <c r="A33" s="1" t="s">
        <v>29</v>
      </c>
      <c r="B33" s="3" t="s">
        <v>30</v>
      </c>
      <c r="C33" s="16">
        <v>0</v>
      </c>
      <c r="D33" s="16">
        <v>58.9</v>
      </c>
      <c r="E33" s="16">
        <v>0</v>
      </c>
    </row>
    <row r="34" spans="1:5" ht="47.25" customHeight="1" x14ac:dyDescent="0.25">
      <c r="A34" s="1" t="s">
        <v>31</v>
      </c>
      <c r="B34" s="3" t="s">
        <v>32</v>
      </c>
      <c r="C34" s="16">
        <v>0</v>
      </c>
      <c r="D34" s="16">
        <v>-4463.5</v>
      </c>
      <c r="E34" s="16">
        <v>0</v>
      </c>
    </row>
    <row r="35" spans="1:5" x14ac:dyDescent="0.25">
      <c r="A35" s="5"/>
      <c r="B35" s="7" t="s">
        <v>33</v>
      </c>
      <c r="C35" s="20">
        <f>C31+C19</f>
        <v>388964.9</v>
      </c>
      <c r="D35" s="20">
        <f>D31+D19</f>
        <v>271820.5</v>
      </c>
      <c r="E35" s="18">
        <f>D35/C35%</f>
        <v>69.883040860499236</v>
      </c>
    </row>
    <row r="36" spans="1:5" ht="15.75" x14ac:dyDescent="0.25">
      <c r="A36" s="5"/>
      <c r="B36" s="6" t="s">
        <v>34</v>
      </c>
      <c r="C36" s="8"/>
      <c r="D36" s="8"/>
      <c r="E36" s="9"/>
    </row>
    <row r="37" spans="1:5" x14ac:dyDescent="0.25">
      <c r="A37" s="11" t="s">
        <v>82</v>
      </c>
      <c r="B37" s="10" t="s">
        <v>35</v>
      </c>
      <c r="C37" s="19">
        <f>C38+C39+C40+C41+C42+C43+C44+C45</f>
        <v>45902.299999999996</v>
      </c>
      <c r="D37" s="19">
        <f>D38+D39+D40+D41+D42+D43+D44+D45</f>
        <v>30309.1</v>
      </c>
      <c r="E37" s="19">
        <f>D37/C37%</f>
        <v>66.029588931273594</v>
      </c>
    </row>
    <row r="38" spans="1:5" ht="43.5" customHeight="1" x14ac:dyDescent="0.25">
      <c r="A38" s="12" t="s">
        <v>140</v>
      </c>
      <c r="B38" s="3" t="s">
        <v>141</v>
      </c>
      <c r="C38" s="19">
        <v>2153.8000000000002</v>
      </c>
      <c r="D38" s="19">
        <v>1437.6</v>
      </c>
      <c r="E38" s="19">
        <f>D38/C38%</f>
        <v>66.747144581669602</v>
      </c>
    </row>
    <row r="39" spans="1:5" ht="51" customHeight="1" x14ac:dyDescent="0.25">
      <c r="A39" s="12" t="s">
        <v>83</v>
      </c>
      <c r="B39" s="3" t="s">
        <v>36</v>
      </c>
      <c r="C39" s="19">
        <v>692.7</v>
      </c>
      <c r="D39" s="19">
        <v>520.6</v>
      </c>
      <c r="E39" s="19">
        <f t="shared" ref="E39:E83" si="1">D39/C39%</f>
        <v>75.155189836870221</v>
      </c>
    </row>
    <row r="40" spans="1:5" ht="64.5" x14ac:dyDescent="0.25">
      <c r="A40" s="12" t="s">
        <v>84</v>
      </c>
      <c r="B40" s="3" t="s">
        <v>37</v>
      </c>
      <c r="C40" s="19">
        <v>22693.200000000001</v>
      </c>
      <c r="D40" s="19">
        <v>14326.4</v>
      </c>
      <c r="E40" s="19">
        <f t="shared" si="1"/>
        <v>63.1308057039113</v>
      </c>
    </row>
    <row r="41" spans="1:5" x14ac:dyDescent="0.25">
      <c r="A41" s="12" t="s">
        <v>112</v>
      </c>
      <c r="B41" s="3" t="s">
        <v>115</v>
      </c>
      <c r="C41" s="19">
        <v>8.1999999999999993</v>
      </c>
      <c r="D41" s="19">
        <v>0</v>
      </c>
      <c r="E41" s="19"/>
    </row>
    <row r="42" spans="1:5" ht="51.75" x14ac:dyDescent="0.25">
      <c r="A42" s="12" t="s">
        <v>85</v>
      </c>
      <c r="B42" s="3" t="s">
        <v>38</v>
      </c>
      <c r="C42" s="19">
        <v>6799.8</v>
      </c>
      <c r="D42" s="19">
        <v>4529.3</v>
      </c>
      <c r="E42" s="19">
        <f t="shared" si="1"/>
        <v>66.609312038589366</v>
      </c>
    </row>
    <row r="43" spans="1:5" ht="26.25" x14ac:dyDescent="0.25">
      <c r="A43" s="12" t="s">
        <v>143</v>
      </c>
      <c r="B43" s="3" t="s">
        <v>144</v>
      </c>
      <c r="C43" s="19">
        <v>1701.5</v>
      </c>
      <c r="D43" s="19">
        <v>1701.5</v>
      </c>
      <c r="E43" s="19">
        <f t="shared" si="1"/>
        <v>100</v>
      </c>
    </row>
    <row r="44" spans="1:5" x14ac:dyDescent="0.25">
      <c r="A44" s="12" t="s">
        <v>86</v>
      </c>
      <c r="B44" s="3" t="s">
        <v>39</v>
      </c>
      <c r="C44" s="19">
        <v>50</v>
      </c>
      <c r="D44" s="19">
        <v>0</v>
      </c>
      <c r="E44" s="19">
        <f t="shared" si="1"/>
        <v>0</v>
      </c>
    </row>
    <row r="45" spans="1:5" x14ac:dyDescent="0.25">
      <c r="A45" s="12" t="s">
        <v>87</v>
      </c>
      <c r="B45" s="3" t="s">
        <v>40</v>
      </c>
      <c r="C45" s="19">
        <v>11803.1</v>
      </c>
      <c r="D45" s="19">
        <v>7793.7</v>
      </c>
      <c r="E45" s="19">
        <f t="shared" si="1"/>
        <v>66.030957968669242</v>
      </c>
    </row>
    <row r="46" spans="1:5" ht="39" x14ac:dyDescent="0.25">
      <c r="A46" s="12" t="s">
        <v>88</v>
      </c>
      <c r="B46" s="3" t="s">
        <v>41</v>
      </c>
      <c r="C46" s="19">
        <f>C47+C48+C49</f>
        <v>3341.2999999999997</v>
      </c>
      <c r="D46" s="19">
        <f>D47+D48+D49</f>
        <v>2236</v>
      </c>
      <c r="E46" s="19">
        <f t="shared" si="1"/>
        <v>66.920061054080747</v>
      </c>
    </row>
    <row r="47" spans="1:5" x14ac:dyDescent="0.25">
      <c r="A47" s="12" t="s">
        <v>89</v>
      </c>
      <c r="B47" s="3" t="s">
        <v>42</v>
      </c>
      <c r="C47" s="19">
        <v>1150.0999999999999</v>
      </c>
      <c r="D47" s="19">
        <v>801</v>
      </c>
      <c r="E47" s="19">
        <f t="shared" si="1"/>
        <v>69.646117728893145</v>
      </c>
    </row>
    <row r="48" spans="1:5" ht="51.75" x14ac:dyDescent="0.25">
      <c r="A48" s="12" t="s">
        <v>90</v>
      </c>
      <c r="B48" s="3" t="s">
        <v>43</v>
      </c>
      <c r="C48" s="19">
        <v>2100.1999999999998</v>
      </c>
      <c r="D48" s="19">
        <v>1357.8</v>
      </c>
      <c r="E48" s="19">
        <f t="shared" si="1"/>
        <v>64.650985620417103</v>
      </c>
    </row>
    <row r="49" spans="1:5" ht="39" x14ac:dyDescent="0.25">
      <c r="A49" s="12" t="s">
        <v>91</v>
      </c>
      <c r="B49" s="3" t="s">
        <v>44</v>
      </c>
      <c r="C49" s="19">
        <v>91</v>
      </c>
      <c r="D49" s="19">
        <v>77.2</v>
      </c>
      <c r="E49" s="19">
        <f t="shared" si="1"/>
        <v>84.835164835164832</v>
      </c>
    </row>
    <row r="50" spans="1:5" x14ac:dyDescent="0.25">
      <c r="A50" s="12" t="s">
        <v>92</v>
      </c>
      <c r="B50" s="3" t="s">
        <v>45</v>
      </c>
      <c r="C50" s="19">
        <f>C52+C53+C54+C55+C51</f>
        <v>76794.299999999988</v>
      </c>
      <c r="D50" s="19">
        <f>D52+D53+D54+D55+D51</f>
        <v>37309.699999999997</v>
      </c>
      <c r="E50" s="19">
        <f t="shared" si="1"/>
        <v>48.583944381288717</v>
      </c>
    </row>
    <row r="51" spans="1:5" x14ac:dyDescent="0.25">
      <c r="A51" s="12" t="s">
        <v>113</v>
      </c>
      <c r="B51" s="3" t="s">
        <v>114</v>
      </c>
      <c r="C51" s="19">
        <v>305.2</v>
      </c>
      <c r="D51" s="19">
        <v>152.6</v>
      </c>
      <c r="E51" s="19">
        <f t="shared" si="1"/>
        <v>50</v>
      </c>
    </row>
    <row r="52" spans="1:5" hidden="1" x14ac:dyDescent="0.25">
      <c r="A52" s="12" t="s">
        <v>93</v>
      </c>
      <c r="B52" s="3" t="s">
        <v>46</v>
      </c>
      <c r="C52" s="19">
        <v>0</v>
      </c>
      <c r="D52" s="19">
        <v>0</v>
      </c>
      <c r="E52" s="19" t="e">
        <f t="shared" si="1"/>
        <v>#DIV/0!</v>
      </c>
    </row>
    <row r="53" spans="1:5" x14ac:dyDescent="0.25">
      <c r="A53" s="12" t="s">
        <v>94</v>
      </c>
      <c r="B53" s="3" t="s">
        <v>47</v>
      </c>
      <c r="C53" s="19">
        <v>19439.599999999999</v>
      </c>
      <c r="D53" s="19">
        <v>12915.8</v>
      </c>
      <c r="E53" s="19">
        <f t="shared" si="1"/>
        <v>66.440667503446576</v>
      </c>
    </row>
    <row r="54" spans="1:5" x14ac:dyDescent="0.25">
      <c r="A54" s="12" t="s">
        <v>95</v>
      </c>
      <c r="B54" s="3" t="s">
        <v>48</v>
      </c>
      <c r="C54" s="19">
        <v>56119.1</v>
      </c>
      <c r="D54" s="19">
        <v>24056.2</v>
      </c>
      <c r="E54" s="19">
        <f t="shared" si="1"/>
        <v>42.866332496422785</v>
      </c>
    </row>
    <row r="55" spans="1:5" ht="26.25" x14ac:dyDescent="0.25">
      <c r="A55" s="12" t="s">
        <v>96</v>
      </c>
      <c r="B55" s="3" t="s">
        <v>49</v>
      </c>
      <c r="C55" s="19">
        <v>930.4</v>
      </c>
      <c r="D55" s="19">
        <v>185.1</v>
      </c>
      <c r="E55" s="19">
        <f t="shared" si="1"/>
        <v>19.894668959587275</v>
      </c>
    </row>
    <row r="56" spans="1:5" ht="26.25" x14ac:dyDescent="0.25">
      <c r="A56" s="12" t="s">
        <v>123</v>
      </c>
      <c r="B56" s="3" t="s">
        <v>125</v>
      </c>
      <c r="C56" s="19">
        <f>C57+C58+C59+C60</f>
        <v>32547.5</v>
      </c>
      <c r="D56" s="19">
        <f>D57+D58+D59+D60</f>
        <v>17418.599999999999</v>
      </c>
      <c r="E56" s="19">
        <f>D56/C56%</f>
        <v>53.517474460404017</v>
      </c>
    </row>
    <row r="57" spans="1:5" x14ac:dyDescent="0.25">
      <c r="A57" s="12" t="s">
        <v>134</v>
      </c>
      <c r="B57" s="3" t="s">
        <v>138</v>
      </c>
      <c r="C57" s="19">
        <v>771</v>
      </c>
      <c r="D57" s="19">
        <v>470.8</v>
      </c>
      <c r="E57" s="19">
        <f>D57/C57%</f>
        <v>61.063553826199744</v>
      </c>
    </row>
    <row r="58" spans="1:5" x14ac:dyDescent="0.25">
      <c r="A58" s="12" t="s">
        <v>124</v>
      </c>
      <c r="B58" s="3" t="s">
        <v>126</v>
      </c>
      <c r="C58" s="19">
        <v>10024</v>
      </c>
      <c r="D58" s="19">
        <v>7925.9</v>
      </c>
      <c r="E58" s="19">
        <f>D58/C58%</f>
        <v>79.069233838786914</v>
      </c>
    </row>
    <row r="59" spans="1:5" x14ac:dyDescent="0.25">
      <c r="A59" s="12" t="s">
        <v>135</v>
      </c>
      <c r="B59" s="3" t="s">
        <v>136</v>
      </c>
      <c r="C59" s="19">
        <v>20452.5</v>
      </c>
      <c r="D59" s="19">
        <v>7875.8</v>
      </c>
      <c r="E59" s="19">
        <f>D59/C59%</f>
        <v>38.507761887299843</v>
      </c>
    </row>
    <row r="60" spans="1:5" ht="26.25" x14ac:dyDescent="0.25">
      <c r="A60" s="12" t="s">
        <v>137</v>
      </c>
      <c r="B60" s="3" t="s">
        <v>139</v>
      </c>
      <c r="C60" s="19">
        <v>1300</v>
      </c>
      <c r="D60" s="19">
        <v>1146.0999999999999</v>
      </c>
      <c r="E60" s="19">
        <f>D60/C60%</f>
        <v>88.161538461538456</v>
      </c>
    </row>
    <row r="61" spans="1:5" x14ac:dyDescent="0.25">
      <c r="A61" s="12" t="s">
        <v>97</v>
      </c>
      <c r="B61" s="3" t="s">
        <v>50</v>
      </c>
      <c r="C61" s="19">
        <f>C62+C63+C65+C66+C64</f>
        <v>176198.8</v>
      </c>
      <c r="D61" s="19">
        <f>D62+D63+D65+D66+D64</f>
        <v>119978.79999999999</v>
      </c>
      <c r="E61" s="19">
        <f t="shared" si="1"/>
        <v>68.092858748186714</v>
      </c>
    </row>
    <row r="62" spans="1:5" x14ac:dyDescent="0.25">
      <c r="A62" s="12" t="s">
        <v>98</v>
      </c>
      <c r="B62" s="3" t="s">
        <v>51</v>
      </c>
      <c r="C62" s="19">
        <v>58727.199999999997</v>
      </c>
      <c r="D62" s="19">
        <v>36243.300000000003</v>
      </c>
      <c r="E62" s="19">
        <f t="shared" si="1"/>
        <v>61.714673950060629</v>
      </c>
    </row>
    <row r="63" spans="1:5" x14ac:dyDescent="0.25">
      <c r="A63" s="12" t="s">
        <v>99</v>
      </c>
      <c r="B63" s="3" t="s">
        <v>52</v>
      </c>
      <c r="C63" s="19">
        <v>100724.1</v>
      </c>
      <c r="D63" s="19">
        <v>73559.7</v>
      </c>
      <c r="E63" s="19">
        <f t="shared" si="1"/>
        <v>73.030883373492529</v>
      </c>
    </row>
    <row r="64" spans="1:5" x14ac:dyDescent="0.25">
      <c r="A64" s="12" t="s">
        <v>121</v>
      </c>
      <c r="B64" s="3" t="s">
        <v>122</v>
      </c>
      <c r="C64" s="19">
        <v>13414.9</v>
      </c>
      <c r="D64" s="19">
        <v>8079.9</v>
      </c>
      <c r="E64" s="19">
        <f t="shared" si="1"/>
        <v>60.230788153471138</v>
      </c>
    </row>
    <row r="65" spans="1:5" ht="16.5" customHeight="1" x14ac:dyDescent="0.25">
      <c r="A65" s="12" t="s">
        <v>100</v>
      </c>
      <c r="B65" s="3" t="s">
        <v>53</v>
      </c>
      <c r="C65" s="19">
        <v>965.5</v>
      </c>
      <c r="D65" s="19">
        <v>375.7</v>
      </c>
      <c r="E65" s="19">
        <f t="shared" si="1"/>
        <v>38.91248058001036</v>
      </c>
    </row>
    <row r="66" spans="1:5" x14ac:dyDescent="0.25">
      <c r="A66" s="12" t="s">
        <v>101</v>
      </c>
      <c r="B66" s="3" t="s">
        <v>54</v>
      </c>
      <c r="C66" s="19">
        <v>2367.1</v>
      </c>
      <c r="D66" s="19">
        <v>1720.2</v>
      </c>
      <c r="E66" s="19">
        <f t="shared" si="1"/>
        <v>72.67120104769549</v>
      </c>
    </row>
    <row r="67" spans="1:5" x14ac:dyDescent="0.25">
      <c r="A67" s="12" t="s">
        <v>102</v>
      </c>
      <c r="B67" s="3" t="s">
        <v>55</v>
      </c>
      <c r="C67" s="19">
        <f>C68+C69</f>
        <v>28477.100000000002</v>
      </c>
      <c r="D67" s="19">
        <f>D68+D69</f>
        <v>17887.400000000001</v>
      </c>
      <c r="E67" s="19">
        <f t="shared" si="1"/>
        <v>62.813278037440611</v>
      </c>
    </row>
    <row r="68" spans="1:5" x14ac:dyDescent="0.25">
      <c r="A68" s="12" t="s">
        <v>103</v>
      </c>
      <c r="B68" s="3" t="s">
        <v>56</v>
      </c>
      <c r="C68" s="19">
        <v>25652.400000000001</v>
      </c>
      <c r="D68" s="19">
        <v>16055</v>
      </c>
      <c r="E68" s="19">
        <f t="shared" si="1"/>
        <v>62.586736523678098</v>
      </c>
    </row>
    <row r="69" spans="1:5" ht="26.25" x14ac:dyDescent="0.25">
      <c r="A69" s="12" t="s">
        <v>104</v>
      </c>
      <c r="B69" s="3" t="s">
        <v>57</v>
      </c>
      <c r="C69" s="19">
        <v>2824.7</v>
      </c>
      <c r="D69" s="19">
        <v>1832.4</v>
      </c>
      <c r="E69" s="19">
        <f t="shared" si="1"/>
        <v>64.870605728041923</v>
      </c>
    </row>
    <row r="70" spans="1:5" x14ac:dyDescent="0.25">
      <c r="A70" s="12">
        <v>1000</v>
      </c>
      <c r="B70" s="3" t="s">
        <v>58</v>
      </c>
      <c r="C70" s="19">
        <f>C71+C72+C73+C74</f>
        <v>12216.8</v>
      </c>
      <c r="D70" s="19">
        <f>D71+D72+D73+D74</f>
        <v>9209.1</v>
      </c>
      <c r="E70" s="19">
        <f t="shared" si="1"/>
        <v>75.380623403837347</v>
      </c>
    </row>
    <row r="71" spans="1:5" x14ac:dyDescent="0.25">
      <c r="A71" s="12">
        <v>1001</v>
      </c>
      <c r="B71" s="3" t="s">
        <v>59</v>
      </c>
      <c r="C71" s="19">
        <v>914</v>
      </c>
      <c r="D71" s="19">
        <v>571.5</v>
      </c>
      <c r="E71" s="19">
        <v>38.6</v>
      </c>
    </row>
    <row r="72" spans="1:5" x14ac:dyDescent="0.25">
      <c r="A72" s="12">
        <v>1003</v>
      </c>
      <c r="B72" s="3" t="s">
        <v>60</v>
      </c>
      <c r="C72" s="19">
        <v>2507.1999999999998</v>
      </c>
      <c r="D72" s="19">
        <v>1580.9</v>
      </c>
      <c r="E72" s="19">
        <f t="shared" si="1"/>
        <v>63.054403318442887</v>
      </c>
    </row>
    <row r="73" spans="1:5" x14ac:dyDescent="0.25">
      <c r="A73" s="12">
        <v>1004</v>
      </c>
      <c r="B73" s="3" t="s">
        <v>61</v>
      </c>
      <c r="C73" s="19">
        <v>8795.6</v>
      </c>
      <c r="D73" s="19">
        <v>7056.7</v>
      </c>
      <c r="E73" s="19">
        <f t="shared" si="1"/>
        <v>80.229887671108273</v>
      </c>
    </row>
    <row r="74" spans="1:5" ht="26.25" hidden="1" x14ac:dyDescent="0.25">
      <c r="A74" s="12">
        <v>1006</v>
      </c>
      <c r="B74" s="3" t="s">
        <v>62</v>
      </c>
      <c r="C74" s="19">
        <v>0</v>
      </c>
      <c r="D74" s="19">
        <v>0</v>
      </c>
      <c r="E74" s="19" t="e">
        <f t="shared" si="1"/>
        <v>#DIV/0!</v>
      </c>
    </row>
    <row r="75" spans="1:5" x14ac:dyDescent="0.25">
      <c r="A75" s="12">
        <v>1100</v>
      </c>
      <c r="B75" s="3" t="s">
        <v>63</v>
      </c>
      <c r="C75" s="19">
        <f>C76</f>
        <v>15937.6</v>
      </c>
      <c r="D75" s="19">
        <f>D76</f>
        <v>11463.3</v>
      </c>
      <c r="E75" s="19">
        <f t="shared" si="1"/>
        <v>71.926136934042759</v>
      </c>
    </row>
    <row r="76" spans="1:5" x14ac:dyDescent="0.25">
      <c r="A76" s="12">
        <v>1102</v>
      </c>
      <c r="B76" s="3" t="s">
        <v>64</v>
      </c>
      <c r="C76" s="19">
        <v>15937.6</v>
      </c>
      <c r="D76" s="19">
        <v>11463.3</v>
      </c>
      <c r="E76" s="19">
        <f t="shared" si="1"/>
        <v>71.926136934042759</v>
      </c>
    </row>
    <row r="77" spans="1:5" x14ac:dyDescent="0.25">
      <c r="A77" s="12">
        <v>1200</v>
      </c>
      <c r="B77" s="3" t="s">
        <v>65</v>
      </c>
      <c r="C77" s="19">
        <f>C78+C79</f>
        <v>3465.7</v>
      </c>
      <c r="D77" s="19">
        <f>D78+D79</f>
        <v>2529.6000000000004</v>
      </c>
      <c r="E77" s="19">
        <f t="shared" si="1"/>
        <v>72.989583633897936</v>
      </c>
    </row>
    <row r="78" spans="1:5" x14ac:dyDescent="0.25">
      <c r="A78" s="12">
        <v>1201</v>
      </c>
      <c r="B78" s="3" t="s">
        <v>66</v>
      </c>
      <c r="C78" s="19">
        <v>1248.2</v>
      </c>
      <c r="D78" s="19">
        <v>919.2</v>
      </c>
      <c r="E78" s="19">
        <f t="shared" si="1"/>
        <v>73.642044544143559</v>
      </c>
    </row>
    <row r="79" spans="1:5" ht="26.25" x14ac:dyDescent="0.25">
      <c r="A79" s="12">
        <v>1204</v>
      </c>
      <c r="B79" s="3" t="s">
        <v>67</v>
      </c>
      <c r="C79" s="19">
        <v>2217.5</v>
      </c>
      <c r="D79" s="19">
        <v>1610.4</v>
      </c>
      <c r="E79" s="19">
        <f t="shared" si="1"/>
        <v>72.622322435174752</v>
      </c>
    </row>
    <row r="80" spans="1:5" ht="29.25" customHeight="1" x14ac:dyDescent="0.25">
      <c r="A80" s="12">
        <v>1300</v>
      </c>
      <c r="B80" s="3" t="s">
        <v>68</v>
      </c>
      <c r="C80" s="19">
        <f>C81</f>
        <v>11</v>
      </c>
      <c r="D80" s="19">
        <f>D81</f>
        <v>4.4000000000000004</v>
      </c>
      <c r="E80" s="19">
        <f t="shared" si="1"/>
        <v>40</v>
      </c>
    </row>
    <row r="81" spans="1:5" ht="26.25" x14ac:dyDescent="0.25">
      <c r="A81" s="12">
        <v>1301</v>
      </c>
      <c r="B81" s="3" t="s">
        <v>69</v>
      </c>
      <c r="C81" s="19">
        <v>11</v>
      </c>
      <c r="D81" s="19">
        <v>4.4000000000000004</v>
      </c>
      <c r="E81" s="19">
        <f t="shared" si="1"/>
        <v>40</v>
      </c>
    </row>
    <row r="82" spans="1:5" ht="51.75" x14ac:dyDescent="0.25">
      <c r="A82" s="12">
        <v>1400</v>
      </c>
      <c r="B82" s="3" t="s">
        <v>70</v>
      </c>
      <c r="C82" s="19">
        <f>C83</f>
        <v>10087.1</v>
      </c>
      <c r="D82" s="19">
        <f>D83</f>
        <v>8479.7999999999993</v>
      </c>
      <c r="E82" s="19">
        <f t="shared" si="1"/>
        <v>84.065786995271168</v>
      </c>
    </row>
    <row r="83" spans="1:5" ht="26.25" x14ac:dyDescent="0.25">
      <c r="A83" s="12">
        <v>1403</v>
      </c>
      <c r="B83" s="3" t="s">
        <v>71</v>
      </c>
      <c r="C83" s="19">
        <v>10087.1</v>
      </c>
      <c r="D83" s="19">
        <v>8479.7999999999993</v>
      </c>
      <c r="E83" s="19">
        <f t="shared" si="1"/>
        <v>84.065786995271168</v>
      </c>
    </row>
    <row r="84" spans="1:5" x14ac:dyDescent="0.25">
      <c r="A84" s="1"/>
      <c r="B84" s="3"/>
      <c r="C84" s="19"/>
      <c r="D84" s="19"/>
      <c r="E84" s="19"/>
    </row>
    <row r="85" spans="1:5" x14ac:dyDescent="0.25">
      <c r="A85" s="1"/>
      <c r="B85" s="7" t="s">
        <v>72</v>
      </c>
      <c r="C85" s="20">
        <f>C82+C80+C77+C75+C70+C67+C61+C50+C46+C37+C56</f>
        <v>404979.49999999994</v>
      </c>
      <c r="D85" s="20">
        <f>D82+D80+D77+D75+D70+D67+D61+D50+D46+D37+D56</f>
        <v>256825.8</v>
      </c>
      <c r="E85" s="20">
        <f>D85/C85%</f>
        <v>63.416987773455205</v>
      </c>
    </row>
    <row r="86" spans="1:5" ht="26.25" x14ac:dyDescent="0.25">
      <c r="A86" s="1"/>
      <c r="B86" s="3" t="s">
        <v>73</v>
      </c>
      <c r="C86" s="21">
        <v>-9293.2000000000007</v>
      </c>
      <c r="D86" s="21">
        <v>14994.7</v>
      </c>
      <c r="E86" s="19"/>
    </row>
    <row r="87" spans="1:5" x14ac:dyDescent="0.25">
      <c r="A87" s="1"/>
      <c r="B87" s="3"/>
      <c r="C87" s="21"/>
      <c r="D87" s="22"/>
      <c r="E87" s="19"/>
    </row>
    <row r="88" spans="1:5" ht="26.25" x14ac:dyDescent="0.25">
      <c r="A88" s="1"/>
      <c r="B88" s="3" t="s">
        <v>74</v>
      </c>
      <c r="C88" s="21">
        <f>C89+C90+C91</f>
        <v>-6600</v>
      </c>
      <c r="D88" s="21">
        <f>D89+D90</f>
        <v>0</v>
      </c>
      <c r="E88" s="19"/>
    </row>
    <row r="89" spans="1:5" ht="50.25" customHeight="1" x14ac:dyDescent="0.25">
      <c r="A89" s="1"/>
      <c r="B89" s="3" t="s">
        <v>116</v>
      </c>
      <c r="C89" s="21">
        <v>0</v>
      </c>
      <c r="D89" s="21">
        <v>0</v>
      </c>
      <c r="E89" s="19"/>
    </row>
    <row r="90" spans="1:5" ht="53.25" customHeight="1" x14ac:dyDescent="0.25">
      <c r="A90" s="1"/>
      <c r="B90" s="3" t="s">
        <v>75</v>
      </c>
      <c r="C90" s="21">
        <v>-6600</v>
      </c>
      <c r="D90" s="21">
        <v>0</v>
      </c>
      <c r="E90" s="19"/>
    </row>
    <row r="91" spans="1:5" ht="26.25" hidden="1" x14ac:dyDescent="0.25">
      <c r="A91" s="1"/>
      <c r="B91" s="3" t="s">
        <v>142</v>
      </c>
      <c r="C91" s="21">
        <v>0</v>
      </c>
      <c r="D91" s="21"/>
      <c r="E91" s="19"/>
    </row>
    <row r="92" spans="1:5" ht="26.25" x14ac:dyDescent="0.25">
      <c r="A92" s="1"/>
      <c r="B92" s="3" t="s">
        <v>76</v>
      </c>
      <c r="C92" s="21">
        <v>15893.2</v>
      </c>
      <c r="D92" s="21">
        <f>D93+D94</f>
        <v>-14994.700000000012</v>
      </c>
      <c r="E92" s="19"/>
    </row>
    <row r="93" spans="1:5" x14ac:dyDescent="0.25">
      <c r="A93" s="1"/>
      <c r="B93" s="3" t="s">
        <v>77</v>
      </c>
      <c r="C93" s="21">
        <v>-388964.9</v>
      </c>
      <c r="D93" s="21">
        <v>-271820.5</v>
      </c>
      <c r="E93" s="19"/>
    </row>
    <row r="94" spans="1:5" x14ac:dyDescent="0.25">
      <c r="A94" s="1"/>
      <c r="B94" s="3" t="s">
        <v>78</v>
      </c>
      <c r="C94" s="21">
        <v>411579.5</v>
      </c>
      <c r="D94" s="21">
        <v>256825.8</v>
      </c>
      <c r="E94" s="19"/>
    </row>
    <row r="95" spans="1:5" x14ac:dyDescent="0.25">
      <c r="A95" s="1"/>
      <c r="B95" s="3"/>
      <c r="C95" s="21"/>
      <c r="D95" s="22"/>
      <c r="E95" s="19"/>
    </row>
    <row r="96" spans="1:5" ht="24.75" customHeight="1" x14ac:dyDescent="0.25">
      <c r="A96" s="1"/>
      <c r="B96" s="3" t="s">
        <v>79</v>
      </c>
      <c r="C96" s="21">
        <f>C88+C92</f>
        <v>9293.2000000000007</v>
      </c>
      <c r="D96" s="21">
        <f>D88+D92</f>
        <v>-14994.700000000012</v>
      </c>
      <c r="E96" s="19"/>
    </row>
    <row r="99" spans="1:5" x14ac:dyDescent="0.25">
      <c r="A99" s="31" t="s">
        <v>128</v>
      </c>
      <c r="B99" s="31"/>
      <c r="C99" s="23"/>
      <c r="D99" s="23"/>
      <c r="E99" s="23"/>
    </row>
    <row r="100" spans="1:5" x14ac:dyDescent="0.25">
      <c r="A100" s="31" t="s">
        <v>129</v>
      </c>
      <c r="B100" s="31"/>
      <c r="C100" s="24"/>
      <c r="D100" s="32" t="s">
        <v>131</v>
      </c>
      <c r="E100" s="32"/>
    </row>
    <row r="101" spans="1:5" x14ac:dyDescent="0.25">
      <c r="A101" s="23"/>
      <c r="B101" s="23"/>
      <c r="C101" s="23"/>
      <c r="D101" s="30" t="s">
        <v>118</v>
      </c>
      <c r="E101" s="30"/>
    </row>
    <row r="102" spans="1:5" x14ac:dyDescent="0.25">
      <c r="A102" s="23"/>
      <c r="B102" s="23"/>
      <c r="C102" s="23"/>
      <c r="D102" s="23"/>
      <c r="E102" s="23"/>
    </row>
    <row r="103" spans="1:5" x14ac:dyDescent="0.25">
      <c r="A103" s="31" t="s">
        <v>130</v>
      </c>
      <c r="B103" s="31"/>
      <c r="C103" s="24"/>
      <c r="D103" s="32" t="s">
        <v>119</v>
      </c>
      <c r="E103" s="32"/>
    </row>
    <row r="104" spans="1:5" x14ac:dyDescent="0.25">
      <c r="A104" s="23"/>
      <c r="B104" s="23"/>
      <c r="C104" s="23"/>
      <c r="D104" s="30" t="s">
        <v>118</v>
      </c>
      <c r="E104" s="30"/>
    </row>
    <row r="105" spans="1:5" x14ac:dyDescent="0.25">
      <c r="A105" s="23"/>
      <c r="B105" s="23"/>
      <c r="C105" s="23"/>
      <c r="D105" s="23"/>
      <c r="E105" s="23"/>
    </row>
    <row r="106" spans="1:5" x14ac:dyDescent="0.25">
      <c r="A106" s="31" t="s">
        <v>127</v>
      </c>
      <c r="B106" s="31"/>
      <c r="C106" s="24"/>
      <c r="D106" s="32" t="s">
        <v>120</v>
      </c>
      <c r="E106" s="32"/>
    </row>
    <row r="107" spans="1:5" x14ac:dyDescent="0.25">
      <c r="A107" s="23"/>
      <c r="B107" s="23"/>
      <c r="C107" s="23"/>
      <c r="D107" s="30" t="s">
        <v>118</v>
      </c>
      <c r="E107" s="30"/>
    </row>
  </sheetData>
  <mergeCells count="21">
    <mergeCell ref="D107:E107"/>
    <mergeCell ref="A99:B99"/>
    <mergeCell ref="A100:B100"/>
    <mergeCell ref="A103:B103"/>
    <mergeCell ref="A106:B106"/>
    <mergeCell ref="D100:E100"/>
    <mergeCell ref="D103:E103"/>
    <mergeCell ref="D106:E106"/>
    <mergeCell ref="D101:E101"/>
    <mergeCell ref="D104:E104"/>
    <mergeCell ref="A12:D12"/>
    <mergeCell ref="A13:D13"/>
    <mergeCell ref="B6:E6"/>
    <mergeCell ref="B1:E1"/>
    <mergeCell ref="B2:E2"/>
    <mergeCell ref="B3:E3"/>
    <mergeCell ref="B4:E4"/>
    <mergeCell ref="B5:E5"/>
    <mergeCell ref="B7:E7"/>
    <mergeCell ref="A10:D10"/>
    <mergeCell ref="A11:D11"/>
  </mergeCells>
  <phoneticPr fontId="11" type="noConversion"/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2020-10-22T13:24:56Z</cp:lastPrinted>
  <dcterms:created xsi:type="dcterms:W3CDTF">2016-03-29T12:42:29Z</dcterms:created>
  <dcterms:modified xsi:type="dcterms:W3CDTF">2020-10-22T13:24:58Z</dcterms:modified>
</cp:coreProperties>
</file>